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7—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<sst xmlns="http://schemas.openxmlformats.org/spreadsheetml/2006/main" count="34" uniqueCount="26">
  <si>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科目名称</t>
  </si>
  <si>
    <t>预算额</t>
  </si>
  <si>
    <t>预算执行额</t>
  </si>
  <si>
    <t>预算与执行的差异额</t>
  </si>
  <si>
    <t>小计</t>
  </si>
  <si>
    <t>基本支出</t>
  </si>
  <si>
    <t>项目支出</t>
  </si>
  <si>
    <t>人员经费</t>
  </si>
  <si>
    <t>公用经费</t>
  </si>
  <si>
    <t>合计</t>
  </si>
  <si>
    <r>
      <t>附表</t>
    </r>
    <r>
      <rPr>
        <sz val="16"/>
        <rFont val="宋体"/>
        <family val="0"/>
      </rPr>
      <t>1</t>
    </r>
  </si>
  <si>
    <t xml:space="preserve"> </t>
  </si>
  <si>
    <t>知识产权局2010年度预算执行总体情况表</t>
  </si>
  <si>
    <t>单位：万元</t>
  </si>
  <si>
    <t>基本支出</t>
  </si>
  <si>
    <t>项目支出</t>
  </si>
  <si>
    <r>
      <t>一般公共服务（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</si>
  <si>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知识产权事务（</t>
    </r>
    <r>
      <rPr>
        <sz val="10"/>
        <rFont val="Times New Roman"/>
        <family val="1"/>
      </rPr>
      <t>20114</t>
    </r>
    <r>
      <rPr>
        <sz val="10"/>
        <rFont val="宋体"/>
        <family val="0"/>
      </rPr>
      <t>）</t>
    </r>
  </si>
  <si>
    <r>
      <t>外交（</t>
    </r>
    <r>
      <rPr>
        <sz val="10"/>
        <rFont val="Times New Roman"/>
        <family val="1"/>
      </rPr>
      <t>202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</si>
  <si>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国际组织（</t>
    </r>
    <r>
      <rPr>
        <sz val="10"/>
        <rFont val="Times New Roman"/>
        <family val="1"/>
      </rPr>
      <t>20204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</si>
  <si>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其他外交支出（</t>
    </r>
    <r>
      <rPr>
        <sz val="10"/>
        <rFont val="Times New Roman"/>
        <family val="1"/>
      </rPr>
      <t>20299</t>
    </r>
    <r>
      <rPr>
        <sz val="10"/>
        <rFont val="宋体"/>
        <family val="0"/>
      </rPr>
      <t>）</t>
    </r>
  </si>
  <si>
    <r>
      <t>社会保障和就业（</t>
    </r>
    <r>
      <rPr>
        <sz val="10"/>
        <rFont val="Times New Roman"/>
        <family val="1"/>
      </rPr>
      <t>208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</si>
  <si>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行政事业单位离退休</t>
    </r>
    <r>
      <rPr>
        <sz val="10"/>
        <rFont val="Times New Roman"/>
        <family val="1"/>
      </rPr>
      <t>(20805)</t>
    </r>
  </si>
  <si>
    <r>
      <t>住房保障支出</t>
    </r>
    <r>
      <rPr>
        <sz val="10"/>
        <rFont val="Times New Roman"/>
        <family val="1"/>
      </rPr>
      <t>(221)</t>
    </r>
  </si>
  <si>
    <r>
      <t xml:space="preserve">    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(22102)</t>
    </r>
  </si>
  <si>
    <r>
      <t xml:space="preserve">        </t>
    </r>
    <r>
      <rPr>
        <sz val="10"/>
        <rFont val="宋体"/>
        <family val="0"/>
      </rPr>
      <t>据知识产权局提供的说明，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年度知识产权局预算执行差异额为</t>
    </r>
    <r>
      <rPr>
        <sz val="10"/>
        <rFont val="Times New Roman"/>
        <family val="1"/>
      </rPr>
      <t>69204.57</t>
    </r>
    <r>
      <rPr>
        <sz val="10"/>
        <rFont val="宋体"/>
        <family val="0"/>
      </rPr>
      <t>万元，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知识产权事务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科目结转</t>
    </r>
    <r>
      <rPr>
        <sz val="10"/>
        <rFont val="Times New Roman"/>
        <family val="1"/>
      </rPr>
      <t>66372.52</t>
    </r>
    <r>
      <rPr>
        <sz val="10"/>
        <rFont val="宋体"/>
        <family val="0"/>
      </rPr>
      <t>万元，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主要原因是知识产权局新征土地项目资金结转；</t>
    </r>
    <r>
      <rPr>
        <sz val="10"/>
        <rFont val="Times New Roman"/>
        <family val="1"/>
      </rPr>
      <t xml:space="preserve"> “</t>
    </r>
    <r>
      <rPr>
        <sz val="10"/>
        <rFont val="宋体"/>
        <family val="0"/>
      </rPr>
      <t>国际组织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科目结余</t>
    </r>
    <r>
      <rPr>
        <sz val="10"/>
        <rFont val="Times New Roman"/>
        <family val="1"/>
      </rPr>
      <t>107.37</t>
    </r>
    <r>
      <rPr>
        <sz val="10"/>
        <rFont val="宋体"/>
        <family val="0"/>
      </rPr>
      <t>万元、</t>
    </r>
    <r>
      <rPr>
        <sz val="10"/>
        <rFont val="Times New Roman"/>
        <family val="1"/>
      </rPr>
      <t xml:space="preserve"> “</t>
    </r>
    <r>
      <rPr>
        <sz val="10"/>
        <rFont val="宋体"/>
        <family val="0"/>
      </rPr>
      <t>行政事业单位离退休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科目结转</t>
    </r>
    <r>
      <rPr>
        <sz val="10"/>
        <rFont val="Times New Roman"/>
        <family val="1"/>
      </rPr>
      <t>262.75</t>
    </r>
    <r>
      <rPr>
        <sz val="10"/>
        <rFont val="宋体"/>
        <family val="0"/>
      </rPr>
      <t>万元、</t>
    </r>
    <r>
      <rPr>
        <sz val="10"/>
        <rFont val="Times New Roman"/>
        <family val="1"/>
      </rPr>
      <t xml:space="preserve"> “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科目结转</t>
    </r>
    <r>
      <rPr>
        <sz val="10"/>
        <rFont val="Times New Roman"/>
        <family val="1"/>
      </rPr>
      <t>2461.93</t>
    </r>
    <r>
      <rPr>
        <sz val="10"/>
        <rFont val="宋体"/>
        <family val="0"/>
      </rPr>
      <t>万元，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主要原因均为上年结转。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</si>
</sst>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0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黑体"/>
      <family val="0"/>
    </font>
    <font>
      <sz val="2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19" fontId="5" fillId="0" borderId="0" applyFill="0" applyBorder="0" applyProtection="0">
      <alignment horizontal="right"/>
    </xf>
    <xf numFmtId="220" fontId="5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5" fillId="0" borderId="0" applyFill="0" applyBorder="0" applyProtection="0">
      <alignment horizontal="right"/>
    </xf>
    <xf numFmtId="223" fontId="5" fillId="0" borderId="0" applyFill="0" applyBorder="0" applyProtection="0">
      <alignment horizontal="right"/>
    </xf>
    <xf numFmtId="227" fontId="5" fillId="0" borderId="0" applyFill="0" applyBorder="0" applyProtection="0">
      <alignment horizontal="right"/>
    </xf>
    <xf numFmtId="226" fontId="5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6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181" fontId="6" fillId="0" borderId="0" applyFont="0" applyFill="0" applyBorder="0" applyAlignment="0" applyProtection="0"/>
    <xf numFmtId="211" fontId="5" fillId="0" borderId="0">
      <alignment/>
      <protection/>
    </xf>
    <xf numFmtId="182" fontId="6" fillId="0" borderId="0" applyFont="0" applyFill="0" applyBorder="0" applyAlignment="0" applyProtection="0"/>
    <xf numFmtId="216" fontId="5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09" fontId="5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5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6" fillId="0" borderId="0">
      <alignment/>
      <protection locked="0"/>
    </xf>
    <xf numFmtId="225" fontId="26" fillId="0" borderId="0">
      <alignment horizontal="right"/>
      <protection/>
    </xf>
    <xf numFmtId="0" fontId="6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6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17" borderId="13" applyNumberFormat="0" applyAlignment="0" applyProtection="0"/>
    <xf numFmtId="0" fontId="77" fillId="25" borderId="14" applyNumberFormat="0" applyAlignment="0" applyProtection="0"/>
    <xf numFmtId="0" fontId="78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1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83" fillId="30" borderId="0" applyNumberFormat="0" applyBorder="0" applyAlignment="0" applyProtection="0"/>
    <xf numFmtId="0" fontId="84" fillId="17" borderId="16" applyNumberFormat="0" applyAlignment="0" applyProtection="0"/>
    <xf numFmtId="0" fontId="85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8" borderId="17" applyNumberFormat="0" applyFont="0" applyAlignment="0" applyProtection="0"/>
    <xf numFmtId="182" fontId="6" fillId="0" borderId="2" applyNumberFormat="0">
      <alignment/>
      <protection/>
    </xf>
  </cellStyleXfs>
  <cellXfs count="27">
    <xf numFmtId="0" fontId="0" fillId="0" borderId="0" xfId="0" applyAlignment="1">
      <alignment/>
    </xf>
    <xf numFmtId="0" fontId="88" fillId="0" borderId="0" xfId="0" applyFont="1" applyFill="1" applyAlignment="1">
      <alignment/>
    </xf>
    <xf numFmtId="0" fontId="0" fillId="0" borderId="0" xfId="0" applyFill="1" applyAlignment="1">
      <alignment/>
    </xf>
    <xf numFmtId="0" fontId="89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22" xfId="0" applyNumberFormat="1" applyFont="1" applyBorder="1" applyAlignment="1">
      <alignment vertical="center" wrapText="1"/>
    </xf>
    <xf numFmtId="49" fontId="41" fillId="0" borderId="21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49" fontId="5" fillId="0" borderId="23" xfId="0" applyNumberFormat="1" applyFont="1" applyBorder="1" applyAlignment="1">
      <alignment vertical="center" wrapText="1"/>
    </xf>
    <xf numFmtId="176" fontId="5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justify" vertical="top" wrapText="1"/>
    </xf>
  </cellXfs>
  <cellStyles count="339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Hyperlink" xfId="290"/>
    <cellStyle name="分级显示列_1_Book1" xfId="291"/>
    <cellStyle name="分级显示行_1_4附件二凯旋评估表" xfId="292"/>
    <cellStyle name="公司标准表" xfId="293"/>
    <cellStyle name="好" xfId="294"/>
    <cellStyle name="好_12号建设审计局住房城乡建设部审计结果公告" xfId="295"/>
    <cellStyle name="好_28—参事室" xfId="296"/>
    <cellStyle name="好_3号教育审计局教育部审计结果公告" xfId="297"/>
    <cellStyle name="好_40中医药管理局" xfId="298"/>
    <cellStyle name="好_Book1" xfId="299"/>
    <cellStyle name="好_Book1_Book1" xfId="300"/>
    <cellStyle name="好_Sheet1" xfId="301"/>
    <cellStyle name="好_北京大学2010年度财政性资金收入预算" xfId="302"/>
    <cellStyle name="好_本级差异分析数据" xfId="303"/>
    <cellStyle name="Followed Hyperlink" xfId="304"/>
    <cellStyle name="汇总" xfId="305"/>
    <cellStyle name="Currency" xfId="306"/>
    <cellStyle name="Currency [0]" xfId="307"/>
    <cellStyle name="计算" xfId="308"/>
    <cellStyle name="检查单元格" xfId="309"/>
    <cellStyle name="解释性文本" xfId="310"/>
    <cellStyle name="借出原因" xfId="311"/>
    <cellStyle name="警告文本" xfId="312"/>
    <cellStyle name="链接单元格" xfId="313"/>
    <cellStyle name="콤마 [0]_BOILER-CO1" xfId="314"/>
    <cellStyle name="콤마_BOILER-CO1" xfId="315"/>
    <cellStyle name="통화 [0]_BOILER-CO1" xfId="316"/>
    <cellStyle name="통화_BOILER-CO1" xfId="317"/>
    <cellStyle name="표준_0N-HANDLING " xfId="318"/>
    <cellStyle name="霓付 [0]_97MBO" xfId="319"/>
    <cellStyle name="霓付_97MBO" xfId="320"/>
    <cellStyle name="烹拳 [0]_97MBO" xfId="321"/>
    <cellStyle name="烹拳_97MBO" xfId="322"/>
    <cellStyle name="普通_ 白土" xfId="323"/>
    <cellStyle name="千分位[0]_ 白土" xfId="324"/>
    <cellStyle name="千分位_ 白土" xfId="325"/>
    <cellStyle name="千位[0]_ 方正PC" xfId="326"/>
    <cellStyle name="千位_ 方正PC" xfId="327"/>
    <cellStyle name="Comma" xfId="328"/>
    <cellStyle name="Comma [0]" xfId="329"/>
    <cellStyle name="钎霖_laroux" xfId="330"/>
    <cellStyle name="强调文字颜色 1" xfId="331"/>
    <cellStyle name="强调文字颜色 2" xfId="332"/>
    <cellStyle name="强调文字颜色 3" xfId="333"/>
    <cellStyle name="强调文字颜色 4" xfId="334"/>
    <cellStyle name="强调文字颜色 5" xfId="335"/>
    <cellStyle name="强调文字颜色 6" xfId="336"/>
    <cellStyle name="日期" xfId="337"/>
    <cellStyle name="商品名称" xfId="338"/>
    <cellStyle name="适中" xfId="339"/>
    <cellStyle name="输出" xfId="340"/>
    <cellStyle name="输入" xfId="341"/>
    <cellStyle name="数量" xfId="342"/>
    <cellStyle name="样式 1" xfId="343"/>
    <cellStyle name="一般_NEGS" xfId="344"/>
    <cellStyle name="昗弨_Pacific Region P&amp;L" xfId="345"/>
    <cellStyle name="寘嬫愗傝 [0.00]_Region Orders (2)" xfId="346"/>
    <cellStyle name="寘嬫愗傝_Region Orders (2)" xfId="347"/>
    <cellStyle name="注释" xfId="348"/>
    <cellStyle name="资产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M17"/>
  <sheetViews>
    <sheetView tabSelected="1" workbookViewId="0" topLeftCell="A1">
      <selection activeCell="C24" sqref="C24"/>
    </sheetView>
  </sheetViews>
  <sheetFormatPr defaultColWidth="9.00390625" defaultRowHeight="14.25"/>
  <cols>
    <col min="1" max="1" width="20.625" style="2" customWidth="1"/>
    <col min="2" max="13" width="8.125" style="2" customWidth="1"/>
    <col min="14" max="16384" width="9.00390625" style="2" customWidth="1"/>
  </cols>
  <sheetData>
    <row r="1" spans="1:2" ht="19.5" customHeight="1">
      <c r="A1" s="1" t="s">
        <v>10</v>
      </c>
      <c r="B1" s="2" t="s">
        <v>11</v>
      </c>
    </row>
    <row r="2" spans="1:13" ht="30" customHeight="1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9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13</v>
      </c>
    </row>
    <row r="4" spans="1:13" ht="19.5" customHeight="1">
      <c r="A4" s="5" t="s">
        <v>0</v>
      </c>
      <c r="B4" s="6" t="s">
        <v>1</v>
      </c>
      <c r="C4" s="7"/>
      <c r="D4" s="7"/>
      <c r="E4" s="7"/>
      <c r="F4" s="6" t="s">
        <v>2</v>
      </c>
      <c r="G4" s="7"/>
      <c r="H4" s="7"/>
      <c r="I4" s="7"/>
      <c r="J4" s="6" t="s">
        <v>3</v>
      </c>
      <c r="K4" s="7"/>
      <c r="L4" s="7"/>
      <c r="M4" s="8"/>
    </row>
    <row r="5" spans="1:13" ht="19.5" customHeight="1">
      <c r="A5" s="9"/>
      <c r="B5" s="10" t="s">
        <v>4</v>
      </c>
      <c r="C5" s="10" t="s">
        <v>14</v>
      </c>
      <c r="D5" s="11"/>
      <c r="E5" s="10" t="s">
        <v>15</v>
      </c>
      <c r="F5" s="10" t="s">
        <v>4</v>
      </c>
      <c r="G5" s="10" t="s">
        <v>5</v>
      </c>
      <c r="H5" s="11"/>
      <c r="I5" s="10" t="s">
        <v>6</v>
      </c>
      <c r="J5" s="10" t="s">
        <v>4</v>
      </c>
      <c r="K5" s="10" t="s">
        <v>5</v>
      </c>
      <c r="L5" s="11"/>
      <c r="M5" s="12" t="s">
        <v>6</v>
      </c>
    </row>
    <row r="6" spans="1:13" ht="19.5" customHeight="1">
      <c r="A6" s="9"/>
      <c r="B6" s="11"/>
      <c r="C6" s="13" t="s">
        <v>7</v>
      </c>
      <c r="D6" s="13" t="s">
        <v>8</v>
      </c>
      <c r="E6" s="11"/>
      <c r="F6" s="11"/>
      <c r="G6" s="13" t="s">
        <v>7</v>
      </c>
      <c r="H6" s="13" t="s">
        <v>8</v>
      </c>
      <c r="I6" s="11"/>
      <c r="J6" s="11"/>
      <c r="K6" s="13" t="s">
        <v>7</v>
      </c>
      <c r="L6" s="13" t="s">
        <v>8</v>
      </c>
      <c r="M6" s="14"/>
    </row>
    <row r="7" spans="1:13" ht="19.5" customHeight="1">
      <c r="A7" s="15" t="s">
        <v>9</v>
      </c>
      <c r="B7" s="16">
        <f aca="true" t="shared" si="0" ref="B7:M7">B8+B10+B13+B15</f>
        <v>337118.44999999995</v>
      </c>
      <c r="C7" s="16">
        <f t="shared" si="0"/>
        <v>44823.149999999994</v>
      </c>
      <c r="D7" s="16">
        <f t="shared" si="0"/>
        <v>13496.630000000001</v>
      </c>
      <c r="E7" s="16">
        <f t="shared" si="0"/>
        <v>278798.67</v>
      </c>
      <c r="F7" s="16">
        <f t="shared" si="0"/>
        <v>267913.88</v>
      </c>
      <c r="G7" s="16">
        <f t="shared" si="0"/>
        <v>36848.53</v>
      </c>
      <c r="H7" s="16">
        <f t="shared" si="0"/>
        <v>12750.17</v>
      </c>
      <c r="I7" s="16">
        <f t="shared" si="0"/>
        <v>218315.18</v>
      </c>
      <c r="J7" s="16">
        <f t="shared" si="0"/>
        <v>69204.56999999998</v>
      </c>
      <c r="K7" s="16">
        <f t="shared" si="0"/>
        <v>7974.619999999999</v>
      </c>
      <c r="L7" s="16">
        <f t="shared" si="0"/>
        <v>746.460000000001</v>
      </c>
      <c r="M7" s="17">
        <f t="shared" si="0"/>
        <v>60483.49</v>
      </c>
    </row>
    <row r="8" spans="1:13" ht="19.5" customHeight="1">
      <c r="A8" s="18" t="s">
        <v>16</v>
      </c>
      <c r="B8" s="16">
        <f aca="true" t="shared" si="1" ref="B8:M8">B9</f>
        <v>324417.32999999996</v>
      </c>
      <c r="C8" s="16">
        <f t="shared" si="1"/>
        <v>32496.34</v>
      </c>
      <c r="D8" s="16">
        <f t="shared" si="1"/>
        <v>13496.630000000001</v>
      </c>
      <c r="E8" s="16">
        <f t="shared" si="1"/>
        <v>278424.36</v>
      </c>
      <c r="F8" s="16">
        <f t="shared" si="1"/>
        <v>258044.81</v>
      </c>
      <c r="G8" s="16">
        <f t="shared" si="1"/>
        <v>27246.4</v>
      </c>
      <c r="H8" s="16">
        <f t="shared" si="1"/>
        <v>12750.17</v>
      </c>
      <c r="I8" s="16">
        <f t="shared" si="1"/>
        <v>218048.24</v>
      </c>
      <c r="J8" s="16">
        <f t="shared" si="1"/>
        <v>66372.51999999999</v>
      </c>
      <c r="K8" s="16">
        <f t="shared" si="1"/>
        <v>5249.939999999999</v>
      </c>
      <c r="L8" s="16">
        <f t="shared" si="1"/>
        <v>746.460000000001</v>
      </c>
      <c r="M8" s="17">
        <f t="shared" si="1"/>
        <v>60376.119999999995</v>
      </c>
    </row>
    <row r="9" spans="1:13" ht="19.5" customHeight="1">
      <c r="A9" s="19" t="s">
        <v>17</v>
      </c>
      <c r="B9" s="16">
        <f>C9+D9+E9</f>
        <v>324417.32999999996</v>
      </c>
      <c r="C9" s="16">
        <f>30026.12+2470.22</f>
        <v>32496.34</v>
      </c>
      <c r="D9" s="16">
        <f>12560.03+936.6</f>
        <v>13496.630000000001</v>
      </c>
      <c r="E9" s="16">
        <f>202891.63+75532.73</f>
        <v>278424.36</v>
      </c>
      <c r="F9" s="16">
        <f>G9+H9+I9</f>
        <v>258044.81</v>
      </c>
      <c r="G9" s="16">
        <v>27246.4</v>
      </c>
      <c r="H9" s="16">
        <v>12750.17</v>
      </c>
      <c r="I9" s="16">
        <v>218048.24</v>
      </c>
      <c r="J9" s="16">
        <f>K9+L9+M9</f>
        <v>66372.51999999999</v>
      </c>
      <c r="K9" s="16">
        <f>C9-G9</f>
        <v>5249.939999999999</v>
      </c>
      <c r="L9" s="16">
        <f>D9-H9</f>
        <v>746.460000000001</v>
      </c>
      <c r="M9" s="17">
        <f>E9-I9</f>
        <v>60376.119999999995</v>
      </c>
    </row>
    <row r="10" spans="1:13" ht="19.5" customHeight="1">
      <c r="A10" s="18" t="s">
        <v>18</v>
      </c>
      <c r="B10" s="16">
        <f aca="true" t="shared" si="2" ref="B10:M10">B11+B12</f>
        <v>374.31000000000006</v>
      </c>
      <c r="C10" s="16">
        <f t="shared" si="2"/>
        <v>0</v>
      </c>
      <c r="D10" s="16">
        <f t="shared" si="2"/>
        <v>0</v>
      </c>
      <c r="E10" s="16">
        <f t="shared" si="2"/>
        <v>374.31000000000006</v>
      </c>
      <c r="F10" s="16">
        <f t="shared" si="2"/>
        <v>266.94</v>
      </c>
      <c r="G10" s="16">
        <f t="shared" si="2"/>
        <v>0</v>
      </c>
      <c r="H10" s="16">
        <f t="shared" si="2"/>
        <v>0</v>
      </c>
      <c r="I10" s="16">
        <f t="shared" si="2"/>
        <v>266.94</v>
      </c>
      <c r="J10" s="16">
        <f t="shared" si="2"/>
        <v>107.37000000000003</v>
      </c>
      <c r="K10" s="16">
        <f t="shared" si="2"/>
        <v>0</v>
      </c>
      <c r="L10" s="16">
        <f t="shared" si="2"/>
        <v>0</v>
      </c>
      <c r="M10" s="17">
        <f t="shared" si="2"/>
        <v>107.37000000000003</v>
      </c>
    </row>
    <row r="11" spans="1:13" ht="19.5" customHeight="1">
      <c r="A11" s="19" t="s">
        <v>19</v>
      </c>
      <c r="B11" s="16">
        <f>C11+D11+E11</f>
        <v>340.59000000000003</v>
      </c>
      <c r="C11" s="16">
        <v>0</v>
      </c>
      <c r="D11" s="16">
        <v>0</v>
      </c>
      <c r="E11" s="16">
        <f>270+70.59</f>
        <v>340.59000000000003</v>
      </c>
      <c r="F11" s="16">
        <f>G11+H11+I11</f>
        <v>233.22</v>
      </c>
      <c r="G11" s="16">
        <v>0</v>
      </c>
      <c r="H11" s="16">
        <v>0</v>
      </c>
      <c r="I11" s="16">
        <v>233.22</v>
      </c>
      <c r="J11" s="16">
        <f>K11+L11+M11</f>
        <v>107.37000000000003</v>
      </c>
      <c r="K11" s="16">
        <f aca="true" t="shared" si="3" ref="K11:M12">C11-G11</f>
        <v>0</v>
      </c>
      <c r="L11" s="16">
        <f t="shared" si="3"/>
        <v>0</v>
      </c>
      <c r="M11" s="17">
        <f t="shared" si="3"/>
        <v>107.37000000000003</v>
      </c>
    </row>
    <row r="12" spans="1:13" ht="19.5" customHeight="1">
      <c r="A12" s="19" t="s">
        <v>20</v>
      </c>
      <c r="B12" s="16">
        <f>C12+D12+E12</f>
        <v>33.72</v>
      </c>
      <c r="C12" s="16">
        <v>0</v>
      </c>
      <c r="D12" s="16">
        <v>0</v>
      </c>
      <c r="E12" s="16">
        <v>33.72</v>
      </c>
      <c r="F12" s="16">
        <f>G12+H12+I12</f>
        <v>33.72</v>
      </c>
      <c r="G12" s="16">
        <v>0</v>
      </c>
      <c r="H12" s="16">
        <v>0</v>
      </c>
      <c r="I12" s="16">
        <v>33.72</v>
      </c>
      <c r="J12" s="16">
        <f>K12+L12+M12</f>
        <v>0</v>
      </c>
      <c r="K12" s="16">
        <f t="shared" si="3"/>
        <v>0</v>
      </c>
      <c r="L12" s="16">
        <f t="shared" si="3"/>
        <v>0</v>
      </c>
      <c r="M12" s="17">
        <f t="shared" si="3"/>
        <v>0</v>
      </c>
    </row>
    <row r="13" spans="1:13" ht="19.5" customHeight="1">
      <c r="A13" s="18" t="s">
        <v>21</v>
      </c>
      <c r="B13" s="16">
        <f aca="true" t="shared" si="4" ref="B13:M13">B14</f>
        <v>2299.4700000000003</v>
      </c>
      <c r="C13" s="16">
        <f t="shared" si="4"/>
        <v>2299.4700000000003</v>
      </c>
      <c r="D13" s="16">
        <f t="shared" si="4"/>
        <v>0</v>
      </c>
      <c r="E13" s="16">
        <f t="shared" si="4"/>
        <v>0</v>
      </c>
      <c r="F13" s="16">
        <f t="shared" si="4"/>
        <v>2036.72</v>
      </c>
      <c r="G13" s="16">
        <f t="shared" si="4"/>
        <v>2036.72</v>
      </c>
      <c r="H13" s="16">
        <f t="shared" si="4"/>
        <v>0</v>
      </c>
      <c r="I13" s="16">
        <f t="shared" si="4"/>
        <v>0</v>
      </c>
      <c r="J13" s="16">
        <f t="shared" si="4"/>
        <v>262.7500000000002</v>
      </c>
      <c r="K13" s="16">
        <f t="shared" si="4"/>
        <v>262.7500000000002</v>
      </c>
      <c r="L13" s="16">
        <f t="shared" si="4"/>
        <v>0</v>
      </c>
      <c r="M13" s="17">
        <f t="shared" si="4"/>
        <v>0</v>
      </c>
    </row>
    <row r="14" spans="1:13" ht="19.5" customHeight="1">
      <c r="A14" s="20" t="s">
        <v>22</v>
      </c>
      <c r="B14" s="21">
        <f>C14+D14+E14</f>
        <v>2299.4700000000003</v>
      </c>
      <c r="C14" s="21">
        <f>2314.4-14.93</f>
        <v>2299.4700000000003</v>
      </c>
      <c r="D14" s="21">
        <v>0</v>
      </c>
      <c r="E14" s="21">
        <v>0</v>
      </c>
      <c r="F14" s="21">
        <f>G14+H14+I14</f>
        <v>2036.72</v>
      </c>
      <c r="G14" s="21">
        <v>2036.72</v>
      </c>
      <c r="H14" s="21">
        <v>0</v>
      </c>
      <c r="I14" s="21">
        <v>0</v>
      </c>
      <c r="J14" s="21">
        <f>K14+L14+M14</f>
        <v>262.7500000000002</v>
      </c>
      <c r="K14" s="21">
        <f>C14-G14</f>
        <v>262.7500000000002</v>
      </c>
      <c r="L14" s="21">
        <f>D14-H14</f>
        <v>0</v>
      </c>
      <c r="M14" s="22">
        <f>E14-I14</f>
        <v>0</v>
      </c>
    </row>
    <row r="15" spans="1:13" ht="19.5" customHeight="1">
      <c r="A15" s="18" t="s">
        <v>23</v>
      </c>
      <c r="B15" s="21">
        <f aca="true" t="shared" si="5" ref="B15:M15">B16</f>
        <v>10027.34</v>
      </c>
      <c r="C15" s="21">
        <f t="shared" si="5"/>
        <v>10027.34</v>
      </c>
      <c r="D15" s="21">
        <f t="shared" si="5"/>
        <v>0</v>
      </c>
      <c r="E15" s="21">
        <f t="shared" si="5"/>
        <v>0</v>
      </c>
      <c r="F15" s="21">
        <f t="shared" si="5"/>
        <v>7565.41</v>
      </c>
      <c r="G15" s="21">
        <f t="shared" si="5"/>
        <v>7565.41</v>
      </c>
      <c r="H15" s="21">
        <f t="shared" si="5"/>
        <v>0</v>
      </c>
      <c r="I15" s="21">
        <f t="shared" si="5"/>
        <v>0</v>
      </c>
      <c r="J15" s="21">
        <f t="shared" si="5"/>
        <v>2461.9300000000003</v>
      </c>
      <c r="K15" s="21">
        <f t="shared" si="5"/>
        <v>2461.9300000000003</v>
      </c>
      <c r="L15" s="21">
        <f t="shared" si="5"/>
        <v>0</v>
      </c>
      <c r="M15" s="22">
        <f t="shared" si="5"/>
        <v>0</v>
      </c>
    </row>
    <row r="16" spans="1:13" ht="19.5" customHeight="1" thickBot="1">
      <c r="A16" s="23" t="s">
        <v>24</v>
      </c>
      <c r="B16" s="24">
        <f>C16+D16+E16</f>
        <v>10027.34</v>
      </c>
      <c r="C16" s="24">
        <v>10027.34</v>
      </c>
      <c r="D16" s="24">
        <v>0</v>
      </c>
      <c r="E16" s="24">
        <v>0</v>
      </c>
      <c r="F16" s="24">
        <f>G16+H16+I16</f>
        <v>7565.41</v>
      </c>
      <c r="G16" s="24">
        <v>7565.41</v>
      </c>
      <c r="H16" s="24">
        <v>0</v>
      </c>
      <c r="I16" s="24">
        <v>0</v>
      </c>
      <c r="J16" s="24">
        <f>K16+L16+M16</f>
        <v>2461.9300000000003</v>
      </c>
      <c r="K16" s="24">
        <f>C16-G16</f>
        <v>2461.9300000000003</v>
      </c>
      <c r="L16" s="24">
        <f>D16-H16</f>
        <v>0</v>
      </c>
      <c r="M16" s="25">
        <f>E16-I16</f>
        <v>0</v>
      </c>
    </row>
    <row r="17" spans="1:13" ht="39.75" customHeight="1">
      <c r="A17" s="26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</sheetData>
  <mergeCells count="15">
    <mergeCell ref="M5:M6"/>
    <mergeCell ref="G5:H5"/>
    <mergeCell ref="I5:I6"/>
    <mergeCell ref="J5:J6"/>
    <mergeCell ref="K5:L5"/>
    <mergeCell ref="A17:M17"/>
    <mergeCell ref="A2:M2"/>
    <mergeCell ref="A4:A6"/>
    <mergeCell ref="B4:E4"/>
    <mergeCell ref="F4:I4"/>
    <mergeCell ref="J4:M4"/>
    <mergeCell ref="B5:B6"/>
    <mergeCell ref="C5:D5"/>
    <mergeCell ref="E5:E6"/>
    <mergeCell ref="F5:F6"/>
  </mergeCells>
  <printOptions/>
  <pageMargins left="0.7874015748031497" right="0.551181102362204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no1</cp:lastModifiedBy>
  <dcterms:created xsi:type="dcterms:W3CDTF">2011-06-26T11:45:18Z</dcterms:created>
  <dcterms:modified xsi:type="dcterms:W3CDTF">2011-06-26T11:45:43Z</dcterms:modified>
  <cp:category/>
  <cp:version/>
  <cp:contentType/>
  <cp:contentStatus/>
</cp:coreProperties>
</file>