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40-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<sst xmlns="http://schemas.openxmlformats.org/spreadsheetml/2006/main" count="42" uniqueCount="29">
  <si>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</si>
  <si>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</si>
  <si>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</si>
  <si>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</si>
  <si>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</si>
  <si>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</si>
  <si>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</si>
  <si>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t xml:space="preserve">        从审计情况看，中医药局本级和4家所属单位预算执行差异额为23803.60万元，主要是项目预算细化时间晚，执行慢形成的差异23413.80万元，差异原因与中医药局提供的原因分析相同；另外，审计发现预算执行中不符合财经制度规定的问题，经调减“中医药”科目项目支出而增加结余389.80万元。</t>
  </si>
  <si>
    <r>
      <t>附表</t>
    </r>
    <r>
      <rPr>
        <sz val="16"/>
        <rFont val="Times New Roman"/>
        <family val="1"/>
      </rPr>
      <t>2</t>
    </r>
  </si>
  <si>
    <r>
      <t>中医药局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</si>
  <si>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</si>
  <si>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</si>
  <si>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</si>
  <si>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</si>
  <si>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</si>
  <si>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</si>
  <si>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</si>
  <si>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</si>
  <si>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</si>
  <si>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科学技术</t>
    </r>
    <r>
      <rPr>
        <sz val="10"/>
        <rFont val="Times New Roman"/>
        <family val="1"/>
      </rPr>
      <t>(206)</t>
    </r>
  </si>
  <si>
    <r>
      <t xml:space="preserve">    </t>
    </r>
    <r>
      <rPr>
        <sz val="10"/>
        <rFont val="宋体"/>
        <family val="0"/>
      </rPr>
      <t>社会公益研究</t>
    </r>
    <r>
      <rPr>
        <sz val="10"/>
        <rFont val="Times New Roman"/>
        <family val="1"/>
      </rPr>
      <t>(20603)</t>
    </r>
  </si>
  <si>
    <r>
      <t xml:space="preserve">    </t>
    </r>
    <r>
      <rPr>
        <sz val="10"/>
        <rFont val="宋体"/>
        <family val="0"/>
      </rPr>
      <t>其他科学技术支出</t>
    </r>
    <r>
      <rPr>
        <sz val="10"/>
        <rFont val="Times New Roman"/>
        <family val="1"/>
      </rPr>
      <t>(20699)</t>
    </r>
  </si>
  <si>
    <r>
      <t>社会保障和就业</t>
    </r>
    <r>
      <rPr>
        <sz val="10"/>
        <rFont val="Times New Roman"/>
        <family val="1"/>
      </rPr>
      <t>(208)</t>
    </r>
  </si>
  <si>
    <r>
      <t xml:space="preserve">    </t>
    </r>
    <r>
      <rPr>
        <sz val="10"/>
        <rFont val="宋体"/>
        <family val="0"/>
      </rPr>
      <t>行政事业单位离退休</t>
    </r>
    <r>
      <rPr>
        <sz val="10"/>
        <rFont val="Times New Roman"/>
        <family val="1"/>
      </rPr>
      <t>(20805)</t>
    </r>
  </si>
  <si>
    <r>
      <t>医疗卫生</t>
    </r>
    <r>
      <rPr>
        <sz val="10"/>
        <rFont val="Times New Roman"/>
        <family val="1"/>
      </rPr>
      <t>(210)</t>
    </r>
  </si>
  <si>
    <r>
      <t xml:space="preserve">    </t>
    </r>
    <r>
      <rPr>
        <sz val="10"/>
        <rFont val="宋体"/>
        <family val="0"/>
      </rPr>
      <t>医疗卫生管理事务</t>
    </r>
    <r>
      <rPr>
        <sz val="10"/>
        <rFont val="Times New Roman"/>
        <family val="1"/>
      </rPr>
      <t>(21001)</t>
    </r>
  </si>
  <si>
    <r>
      <t xml:space="preserve">    </t>
    </r>
    <r>
      <rPr>
        <sz val="10"/>
        <rFont val="宋体"/>
        <family val="0"/>
      </rPr>
      <t>中医药</t>
    </r>
    <r>
      <rPr>
        <sz val="10"/>
        <rFont val="Times New Roman"/>
        <family val="1"/>
      </rPr>
      <t>(21006)</t>
    </r>
  </si>
  <si>
    <t>所属单位</t>
  </si>
  <si>
    <r>
      <t xml:space="preserve">    </t>
    </r>
    <r>
      <rPr>
        <sz val="10"/>
        <rFont val="宋体"/>
        <family val="0"/>
      </rPr>
      <t>公立医院</t>
    </r>
    <r>
      <rPr>
        <sz val="10"/>
        <rFont val="Times New Roman"/>
        <family val="1"/>
      </rPr>
      <t>(21002)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</si>
</sst>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2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  <font>
      <sz val="9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29">
    <xf numFmtId="0" fontId="0" fillId="0" borderId="0" xfId="0" applyAlignment="1">
      <alignment/>
    </xf>
    <xf numFmtId="0" fontId="88" fillId="0" borderId="0" xfId="290" applyFont="1">
      <alignment/>
      <protection/>
    </xf>
    <xf numFmtId="0" fontId="1" fillId="0" borderId="0" xfId="290" applyFont="1">
      <alignment/>
      <protection/>
    </xf>
    <xf numFmtId="0" fontId="90" fillId="0" borderId="0" xfId="290" applyFont="1" applyAlignment="1">
      <alignment horizontal="center" vertical="center" wrapText="1"/>
      <protection/>
    </xf>
    <xf numFmtId="0" fontId="89" fillId="0" borderId="0" xfId="290" applyFont="1" applyAlignment="1">
      <alignment horizontal="center" vertical="center" wrapText="1"/>
      <protection/>
    </xf>
    <xf numFmtId="0" fontId="86" fillId="0" borderId="0" xfId="290" applyFont="1" applyBorder="1" applyAlignment="1">
      <alignment horizontal="right" wrapText="1"/>
      <protection/>
    </xf>
    <xf numFmtId="0" fontId="91" fillId="0" borderId="0" xfId="290" applyFont="1" applyBorder="1" applyAlignment="1">
      <alignment horizontal="right" wrapText="1"/>
      <protection/>
    </xf>
    <xf numFmtId="0" fontId="41" fillId="0" borderId="18" xfId="290" applyFont="1" applyBorder="1" applyAlignment="1">
      <alignment horizontal="center" vertical="center" shrinkToFit="1"/>
      <protection/>
    </xf>
    <xf numFmtId="0" fontId="41" fillId="0" borderId="19" xfId="290" applyFont="1" applyBorder="1" applyAlignment="1">
      <alignment horizontal="center" vertical="center" shrinkToFit="1"/>
      <protection/>
    </xf>
    <xf numFmtId="0" fontId="5" fillId="0" borderId="19" xfId="290" applyFont="1" applyBorder="1" applyAlignment="1">
      <alignment horizontal="center" vertical="center" shrinkToFit="1"/>
      <protection/>
    </xf>
    <xf numFmtId="0" fontId="5" fillId="0" borderId="20" xfId="290" applyFont="1" applyBorder="1" applyAlignment="1">
      <alignment horizontal="center" vertical="center" shrinkToFit="1"/>
      <protection/>
    </xf>
    <xf numFmtId="0" fontId="5" fillId="0" borderId="21" xfId="290" applyFont="1" applyBorder="1" applyAlignment="1">
      <alignment horizontal="center" vertical="center" shrinkToFit="1"/>
      <protection/>
    </xf>
    <xf numFmtId="0" fontId="41" fillId="0" borderId="2" xfId="290" applyFont="1" applyBorder="1" applyAlignment="1">
      <alignment horizontal="center" vertical="center" shrinkToFit="1"/>
      <protection/>
    </xf>
    <xf numFmtId="0" fontId="5" fillId="0" borderId="2" xfId="290" applyFont="1" applyBorder="1" applyAlignment="1">
      <alignment horizontal="center" vertical="center" shrinkToFit="1"/>
      <protection/>
    </xf>
    <xf numFmtId="0" fontId="41" fillId="0" borderId="22" xfId="290" applyFont="1" applyBorder="1" applyAlignment="1">
      <alignment horizontal="center" vertical="center" shrinkToFit="1"/>
      <protection/>
    </xf>
    <xf numFmtId="0" fontId="5" fillId="0" borderId="22" xfId="290" applyFont="1" applyBorder="1" applyAlignment="1">
      <alignment horizontal="center" vertical="center" shrinkToFit="1"/>
      <protection/>
    </xf>
    <xf numFmtId="0" fontId="41" fillId="0" borderId="2" xfId="290" applyFont="1" applyBorder="1" applyAlignment="1">
      <alignment horizontal="center" vertical="center" shrinkToFit="1"/>
      <protection/>
    </xf>
    <xf numFmtId="177" fontId="43" fillId="0" borderId="21" xfId="290" applyNumberFormat="1" applyFont="1" applyBorder="1" applyAlignment="1">
      <alignment horizontal="center" vertical="center" shrinkToFit="1"/>
      <protection/>
    </xf>
    <xf numFmtId="177" fontId="5" fillId="0" borderId="2" xfId="291" applyNumberFormat="1" applyFont="1" applyFill="1" applyBorder="1" applyAlignment="1">
      <alignment horizontal="right" vertical="center" shrinkToFit="1"/>
      <protection/>
    </xf>
    <xf numFmtId="177" fontId="5" fillId="0" borderId="22" xfId="291" applyNumberFormat="1" applyFont="1" applyFill="1" applyBorder="1" applyAlignment="1">
      <alignment horizontal="right" vertical="center" shrinkToFit="1"/>
      <protection/>
    </xf>
    <xf numFmtId="177" fontId="41" fillId="0" borderId="21" xfId="291" applyNumberFormat="1" applyFont="1" applyFill="1" applyBorder="1" applyAlignment="1">
      <alignment vertical="center" shrinkToFit="1"/>
      <protection/>
    </xf>
    <xf numFmtId="177" fontId="5" fillId="0" borderId="21" xfId="291" applyNumberFormat="1" applyFont="1" applyFill="1" applyBorder="1" applyAlignment="1">
      <alignment vertical="center" shrinkToFit="1"/>
      <protection/>
    </xf>
    <xf numFmtId="177" fontId="5" fillId="0" borderId="2" xfId="291" applyNumberFormat="1" applyFont="1" applyBorder="1" applyAlignment="1">
      <alignment horizontal="right" vertical="center" shrinkToFit="1"/>
      <protection/>
    </xf>
    <xf numFmtId="177" fontId="5" fillId="0" borderId="23" xfId="291" applyNumberFormat="1" applyFont="1" applyFill="1" applyBorder="1" applyAlignment="1">
      <alignment vertical="center" shrinkToFit="1"/>
      <protection/>
    </xf>
    <xf numFmtId="177" fontId="5" fillId="0" borderId="24" xfId="291" applyNumberFormat="1" applyFont="1" applyFill="1" applyBorder="1" applyAlignment="1">
      <alignment horizontal="right" vertical="center" shrinkToFit="1"/>
      <protection/>
    </xf>
    <xf numFmtId="177" fontId="5" fillId="0" borderId="24" xfId="291" applyNumberFormat="1" applyFont="1" applyBorder="1" applyAlignment="1">
      <alignment horizontal="right" vertical="center" shrinkToFit="1"/>
      <protection/>
    </xf>
    <xf numFmtId="177" fontId="5" fillId="0" borderId="25" xfId="291" applyNumberFormat="1" applyFont="1" applyFill="1" applyBorder="1" applyAlignment="1">
      <alignment horizontal="right" vertical="center" shrinkToFit="1"/>
      <protection/>
    </xf>
    <xf numFmtId="177" fontId="5" fillId="0" borderId="26" xfId="291" applyNumberFormat="1" applyFont="1" applyFill="1" applyBorder="1" applyAlignment="1">
      <alignment horizontal="justify" vertical="top" wrapText="1"/>
      <protection/>
    </xf>
    <xf numFmtId="0" fontId="91" fillId="0" borderId="0" xfId="290" applyFont="1">
      <alignment/>
      <protection/>
    </xf>
  </cellXfs>
  <cellStyles count="341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40中医药管理局" xfId="290"/>
    <cellStyle name="常规_附件2" xfId="291"/>
    <cellStyle name="Hyperlink" xfId="292"/>
    <cellStyle name="分级显示列_1_Book1" xfId="293"/>
    <cellStyle name="分级显示行_1_4附件二凯旋评估表" xfId="294"/>
    <cellStyle name="公司标准表" xfId="295"/>
    <cellStyle name="好" xfId="296"/>
    <cellStyle name="好_12号建设审计局住房城乡建设部审计结果公告" xfId="297"/>
    <cellStyle name="好_28—参事室" xfId="298"/>
    <cellStyle name="好_3号教育审计局教育部审计结果公告" xfId="299"/>
    <cellStyle name="好_40中医药管理局" xfId="300"/>
    <cellStyle name="好_Book1" xfId="301"/>
    <cellStyle name="好_Book1_Book1" xfId="302"/>
    <cellStyle name="好_Sheet1" xfId="303"/>
    <cellStyle name="好_北京大学2010年度财政性资金收入预算" xfId="304"/>
    <cellStyle name="好_本级差异分析数据" xfId="305"/>
    <cellStyle name="Followed Hyperlink" xfId="306"/>
    <cellStyle name="汇总" xfId="307"/>
    <cellStyle name="Currency" xfId="308"/>
    <cellStyle name="Currency [0]" xfId="309"/>
    <cellStyle name="计算" xfId="310"/>
    <cellStyle name="检查单元格" xfId="311"/>
    <cellStyle name="解释性文本" xfId="312"/>
    <cellStyle name="借出原因" xfId="313"/>
    <cellStyle name="警告文本" xfId="314"/>
    <cellStyle name="链接单元格" xfId="315"/>
    <cellStyle name="콤마 [0]_BOILER-CO1" xfId="316"/>
    <cellStyle name="콤마_BOILER-CO1" xfId="317"/>
    <cellStyle name="통화 [0]_BOILER-CO1" xfId="318"/>
    <cellStyle name="통화_BOILER-CO1" xfId="319"/>
    <cellStyle name="표준_0N-HANDLING " xfId="320"/>
    <cellStyle name="霓付 [0]_97MBO" xfId="321"/>
    <cellStyle name="霓付_97MBO" xfId="322"/>
    <cellStyle name="烹拳 [0]_97MBO" xfId="323"/>
    <cellStyle name="烹拳_97MBO" xfId="324"/>
    <cellStyle name="普通_ 白土" xfId="325"/>
    <cellStyle name="千分位[0]_ 白土" xfId="326"/>
    <cellStyle name="千分位_ 白土" xfId="327"/>
    <cellStyle name="千位[0]_ 方正PC" xfId="328"/>
    <cellStyle name="千位_ 方正PC" xfId="329"/>
    <cellStyle name="Comma" xfId="330"/>
    <cellStyle name="Comma [0]" xfId="331"/>
    <cellStyle name="钎霖_laroux" xfId="332"/>
    <cellStyle name="强调文字颜色 1" xfId="333"/>
    <cellStyle name="强调文字颜色 2" xfId="334"/>
    <cellStyle name="强调文字颜色 3" xfId="335"/>
    <cellStyle name="强调文字颜色 4" xfId="336"/>
    <cellStyle name="强调文字颜色 5" xfId="337"/>
    <cellStyle name="强调文字颜色 6" xfId="338"/>
    <cellStyle name="日期" xfId="339"/>
    <cellStyle name="商品名称" xfId="340"/>
    <cellStyle name="适中" xfId="341"/>
    <cellStyle name="输出" xfId="342"/>
    <cellStyle name="输入" xfId="343"/>
    <cellStyle name="数量" xfId="344"/>
    <cellStyle name="样式 1" xfId="345"/>
    <cellStyle name="一般_NEGS" xfId="346"/>
    <cellStyle name="昗弨_Pacific Region P&amp;L" xfId="347"/>
    <cellStyle name="寘嬫愗傝 [0.00]_Region Orders (2)" xfId="348"/>
    <cellStyle name="寘嬫愗傝_Region Orders (2)" xfId="349"/>
    <cellStyle name="注释" xfId="350"/>
    <cellStyle name="资产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P21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20.625" style="2" customWidth="1"/>
    <col min="2" max="16" width="7.125" style="2" customWidth="1"/>
    <col min="17" max="16384" width="9.00390625" style="2" customWidth="1"/>
  </cols>
  <sheetData>
    <row r="1" ht="19.5" customHeight="1">
      <c r="A1" s="1" t="s">
        <v>8</v>
      </c>
    </row>
    <row r="2" spans="1:16" ht="30" customHeight="1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>
      <c r="A4" s="7" t="s">
        <v>1</v>
      </c>
      <c r="B4" s="8" t="s">
        <v>10</v>
      </c>
      <c r="C4" s="9"/>
      <c r="D4" s="9"/>
      <c r="E4" s="9"/>
      <c r="F4" s="8" t="s">
        <v>2</v>
      </c>
      <c r="G4" s="9"/>
      <c r="H4" s="9"/>
      <c r="I4" s="9"/>
      <c r="J4" s="9"/>
      <c r="K4" s="9"/>
      <c r="L4" s="9"/>
      <c r="M4" s="8" t="s">
        <v>3</v>
      </c>
      <c r="N4" s="9"/>
      <c r="O4" s="9"/>
      <c r="P4" s="10"/>
    </row>
    <row r="5" spans="1:16" ht="19.5" customHeight="1">
      <c r="A5" s="11"/>
      <c r="B5" s="12" t="s">
        <v>4</v>
      </c>
      <c r="C5" s="12" t="s">
        <v>11</v>
      </c>
      <c r="D5" s="13"/>
      <c r="E5" s="12" t="s">
        <v>12</v>
      </c>
      <c r="F5" s="12" t="s">
        <v>13</v>
      </c>
      <c r="G5" s="13"/>
      <c r="H5" s="13"/>
      <c r="I5" s="13"/>
      <c r="J5" s="12" t="s">
        <v>14</v>
      </c>
      <c r="K5" s="13"/>
      <c r="L5" s="13"/>
      <c r="M5" s="12" t="s">
        <v>4</v>
      </c>
      <c r="N5" s="12" t="s">
        <v>5</v>
      </c>
      <c r="O5" s="13"/>
      <c r="P5" s="14" t="s">
        <v>6</v>
      </c>
    </row>
    <row r="6" spans="1:16" ht="19.5" customHeight="1">
      <c r="A6" s="11"/>
      <c r="B6" s="13"/>
      <c r="C6" s="13"/>
      <c r="D6" s="13"/>
      <c r="E6" s="13"/>
      <c r="F6" s="12" t="s">
        <v>4</v>
      </c>
      <c r="G6" s="12" t="s">
        <v>5</v>
      </c>
      <c r="H6" s="13"/>
      <c r="I6" s="12" t="s">
        <v>6</v>
      </c>
      <c r="J6" s="12" t="s">
        <v>5</v>
      </c>
      <c r="K6" s="13"/>
      <c r="L6" s="12" t="s">
        <v>6</v>
      </c>
      <c r="M6" s="13"/>
      <c r="N6" s="13"/>
      <c r="O6" s="13"/>
      <c r="P6" s="15"/>
    </row>
    <row r="7" spans="1:16" ht="19.5" customHeight="1">
      <c r="A7" s="11"/>
      <c r="B7" s="13"/>
      <c r="C7" s="16" t="s">
        <v>15</v>
      </c>
      <c r="D7" s="16" t="s">
        <v>16</v>
      </c>
      <c r="E7" s="13"/>
      <c r="F7" s="13"/>
      <c r="G7" s="16" t="s">
        <v>15</v>
      </c>
      <c r="H7" s="16" t="s">
        <v>16</v>
      </c>
      <c r="I7" s="13"/>
      <c r="J7" s="16" t="s">
        <v>15</v>
      </c>
      <c r="K7" s="16" t="s">
        <v>16</v>
      </c>
      <c r="L7" s="13"/>
      <c r="M7" s="13"/>
      <c r="N7" s="16" t="s">
        <v>15</v>
      </c>
      <c r="O7" s="16" t="s">
        <v>16</v>
      </c>
      <c r="P7" s="15"/>
    </row>
    <row r="8" spans="1:16" ht="19.5" customHeight="1">
      <c r="A8" s="17" t="s">
        <v>17</v>
      </c>
      <c r="B8" s="18">
        <f aca="true" t="shared" si="0" ref="B8:I8">B9+B18</f>
        <v>45482.2</v>
      </c>
      <c r="C8" s="18">
        <f t="shared" si="0"/>
        <v>721.69</v>
      </c>
      <c r="D8" s="18">
        <f t="shared" si="0"/>
        <v>502.63</v>
      </c>
      <c r="E8" s="18">
        <f t="shared" si="0"/>
        <v>44257.880000000005</v>
      </c>
      <c r="F8" s="18">
        <f t="shared" si="0"/>
        <v>21678.595336</v>
      </c>
      <c r="G8" s="18">
        <f t="shared" si="0"/>
        <v>678.41</v>
      </c>
      <c r="H8" s="18">
        <f t="shared" si="0"/>
        <v>502.63</v>
      </c>
      <c r="I8" s="18">
        <f t="shared" si="0"/>
        <v>20497.555335999998</v>
      </c>
      <c r="J8" s="18">
        <v>0</v>
      </c>
      <c r="K8" s="18">
        <v>0</v>
      </c>
      <c r="L8" s="18">
        <v>-389.8</v>
      </c>
      <c r="M8" s="18">
        <f>B8-F8</f>
        <v>23803.604664</v>
      </c>
      <c r="N8" s="18">
        <f>C8-G8</f>
        <v>43.280000000000086</v>
      </c>
      <c r="O8" s="18">
        <f>D8-H8</f>
        <v>0</v>
      </c>
      <c r="P8" s="19">
        <f>E8-I8</f>
        <v>23760.324664000007</v>
      </c>
    </row>
    <row r="9" spans="1:16" ht="19.5" customHeight="1">
      <c r="A9" s="17" t="s">
        <v>18</v>
      </c>
      <c r="B9" s="18">
        <f aca="true" t="shared" si="1" ref="B9:B20">C9+D9+E9</f>
        <v>23782.2</v>
      </c>
      <c r="C9" s="18">
        <v>721.69</v>
      </c>
      <c r="D9" s="18">
        <v>502.63</v>
      </c>
      <c r="E9" s="18">
        <v>22557.88</v>
      </c>
      <c r="F9" s="18">
        <f>G9+H9+I9</f>
        <v>19978.595336</v>
      </c>
      <c r="G9" s="18">
        <f>G10+G13+G15</f>
        <v>678.41</v>
      </c>
      <c r="H9" s="18">
        <f>H10+H13+H15</f>
        <v>502.63</v>
      </c>
      <c r="I9" s="18">
        <f>I10+I13+I15</f>
        <v>18797.555335999998</v>
      </c>
      <c r="J9" s="18">
        <v>0</v>
      </c>
      <c r="K9" s="18">
        <v>0</v>
      </c>
      <c r="L9" s="18">
        <v>-389.8</v>
      </c>
      <c r="M9" s="18">
        <f aca="true" t="shared" si="2" ref="M9:M20">N9+O9+P9</f>
        <v>3803.6046640000036</v>
      </c>
      <c r="N9" s="18">
        <f aca="true" t="shared" si="3" ref="N9:N20">C9-G9</f>
        <v>43.280000000000086</v>
      </c>
      <c r="O9" s="18">
        <f aca="true" t="shared" si="4" ref="O9:O20">D9-H9</f>
        <v>0</v>
      </c>
      <c r="P9" s="19">
        <f aca="true" t="shared" si="5" ref="P9:P20">E9-I9</f>
        <v>3760.3246640000034</v>
      </c>
    </row>
    <row r="10" spans="1:16" ht="19.5" customHeight="1">
      <c r="A10" s="20" t="s">
        <v>19</v>
      </c>
      <c r="B10" s="18">
        <f t="shared" si="1"/>
        <v>11734.59</v>
      </c>
      <c r="C10" s="18">
        <v>0</v>
      </c>
      <c r="D10" s="18">
        <v>0</v>
      </c>
      <c r="E10" s="18">
        <v>11734.59</v>
      </c>
      <c r="F10" s="18">
        <f>F11+F12</f>
        <v>11429.449999999999</v>
      </c>
      <c r="G10" s="18">
        <f>G11+G12</f>
        <v>0</v>
      </c>
      <c r="H10" s="18">
        <f>H11+H12</f>
        <v>0</v>
      </c>
      <c r="I10" s="18">
        <f>I11+I12</f>
        <v>11429.445335999999</v>
      </c>
      <c r="J10" s="18">
        <v>0</v>
      </c>
      <c r="K10" s="18">
        <v>0</v>
      </c>
      <c r="L10" s="18">
        <v>0</v>
      </c>
      <c r="M10" s="18">
        <f t="shared" si="2"/>
        <v>305.1446640000013</v>
      </c>
      <c r="N10" s="18">
        <f t="shared" si="3"/>
        <v>0</v>
      </c>
      <c r="O10" s="18">
        <f t="shared" si="4"/>
        <v>0</v>
      </c>
      <c r="P10" s="19">
        <f t="shared" si="5"/>
        <v>305.1446640000013</v>
      </c>
    </row>
    <row r="11" spans="1:16" ht="19.5" customHeight="1">
      <c r="A11" s="21" t="s">
        <v>20</v>
      </c>
      <c r="B11" s="18">
        <f t="shared" si="1"/>
        <v>11474.59</v>
      </c>
      <c r="C11" s="18">
        <v>0</v>
      </c>
      <c r="D11" s="18">
        <v>0</v>
      </c>
      <c r="E11" s="18">
        <v>11474.59</v>
      </c>
      <c r="F11" s="22">
        <v>11366.73</v>
      </c>
      <c r="G11" s="22">
        <v>0</v>
      </c>
      <c r="H11" s="22">
        <v>0</v>
      </c>
      <c r="I11" s="22">
        <v>11366.73</v>
      </c>
      <c r="J11" s="18">
        <v>0</v>
      </c>
      <c r="K11" s="18">
        <v>0</v>
      </c>
      <c r="L11" s="18">
        <v>0</v>
      </c>
      <c r="M11" s="18">
        <f t="shared" si="2"/>
        <v>107.86000000000058</v>
      </c>
      <c r="N11" s="18">
        <f t="shared" si="3"/>
        <v>0</v>
      </c>
      <c r="O11" s="18">
        <f t="shared" si="4"/>
        <v>0</v>
      </c>
      <c r="P11" s="19">
        <f t="shared" si="5"/>
        <v>107.86000000000058</v>
      </c>
    </row>
    <row r="12" spans="1:16" ht="19.5" customHeight="1">
      <c r="A12" s="21" t="s">
        <v>21</v>
      </c>
      <c r="B12" s="18">
        <f t="shared" si="1"/>
        <v>260</v>
      </c>
      <c r="C12" s="18">
        <v>0</v>
      </c>
      <c r="D12" s="18">
        <v>0</v>
      </c>
      <c r="E12" s="18">
        <v>260</v>
      </c>
      <c r="F12" s="18">
        <v>62.72</v>
      </c>
      <c r="G12" s="18">
        <v>0</v>
      </c>
      <c r="H12" s="18">
        <v>0</v>
      </c>
      <c r="I12" s="18">
        <v>62.715336</v>
      </c>
      <c r="J12" s="18">
        <v>0</v>
      </c>
      <c r="K12" s="18">
        <v>0</v>
      </c>
      <c r="L12" s="18">
        <v>0</v>
      </c>
      <c r="M12" s="18">
        <f t="shared" si="2"/>
        <v>197.284664</v>
      </c>
      <c r="N12" s="18">
        <f t="shared" si="3"/>
        <v>0</v>
      </c>
      <c r="O12" s="18">
        <f t="shared" si="4"/>
        <v>0</v>
      </c>
      <c r="P12" s="19">
        <f t="shared" si="5"/>
        <v>197.284664</v>
      </c>
    </row>
    <row r="13" spans="1:16" ht="19.5" customHeight="1">
      <c r="A13" s="20" t="s">
        <v>22</v>
      </c>
      <c r="B13" s="18">
        <f t="shared" si="1"/>
        <v>385.8</v>
      </c>
      <c r="C13" s="18">
        <v>332.8</v>
      </c>
      <c r="D13" s="18">
        <v>53</v>
      </c>
      <c r="E13" s="18">
        <v>0</v>
      </c>
      <c r="F13" s="22">
        <f>G13+H13+I13</f>
        <v>345.83</v>
      </c>
      <c r="G13" s="22">
        <v>292.83</v>
      </c>
      <c r="H13" s="18">
        <v>53</v>
      </c>
      <c r="I13" s="22">
        <v>0</v>
      </c>
      <c r="J13" s="18">
        <v>0</v>
      </c>
      <c r="K13" s="18">
        <v>0</v>
      </c>
      <c r="L13" s="18">
        <v>0</v>
      </c>
      <c r="M13" s="18">
        <f t="shared" si="2"/>
        <v>39.97000000000003</v>
      </c>
      <c r="N13" s="18">
        <f t="shared" si="3"/>
        <v>39.97000000000003</v>
      </c>
      <c r="O13" s="18">
        <f t="shared" si="4"/>
        <v>0</v>
      </c>
      <c r="P13" s="19">
        <f t="shared" si="5"/>
        <v>0</v>
      </c>
    </row>
    <row r="14" spans="1:16" ht="19.5" customHeight="1">
      <c r="A14" s="21" t="s">
        <v>23</v>
      </c>
      <c r="B14" s="18">
        <f t="shared" si="1"/>
        <v>385.8</v>
      </c>
      <c r="C14" s="18">
        <v>332.8</v>
      </c>
      <c r="D14" s="18">
        <v>53</v>
      </c>
      <c r="E14" s="18">
        <v>0</v>
      </c>
      <c r="F14" s="22">
        <f>G14+H14+I14</f>
        <v>345.83</v>
      </c>
      <c r="G14" s="22">
        <v>292.83</v>
      </c>
      <c r="H14" s="18">
        <v>53</v>
      </c>
      <c r="I14" s="22">
        <v>0</v>
      </c>
      <c r="J14" s="18">
        <v>0</v>
      </c>
      <c r="K14" s="18">
        <v>0</v>
      </c>
      <c r="L14" s="18">
        <v>0</v>
      </c>
      <c r="M14" s="18">
        <f t="shared" si="2"/>
        <v>39.97000000000003</v>
      </c>
      <c r="N14" s="18">
        <f t="shared" si="3"/>
        <v>39.97000000000003</v>
      </c>
      <c r="O14" s="18">
        <f t="shared" si="4"/>
        <v>0</v>
      </c>
      <c r="P14" s="19">
        <f t="shared" si="5"/>
        <v>0</v>
      </c>
    </row>
    <row r="15" spans="1:16" ht="19.5" customHeight="1">
      <c r="A15" s="20" t="s">
        <v>24</v>
      </c>
      <c r="B15" s="18">
        <f t="shared" si="1"/>
        <v>11661.810000000001</v>
      </c>
      <c r="C15" s="18">
        <v>388.89</v>
      </c>
      <c r="D15" s="18">
        <v>449.63</v>
      </c>
      <c r="E15" s="18">
        <v>10823.29</v>
      </c>
      <c r="F15" s="22">
        <f>SUM(G15:I15)</f>
        <v>8203.32</v>
      </c>
      <c r="G15" s="22">
        <f>G16+G17</f>
        <v>385.58</v>
      </c>
      <c r="H15" s="18">
        <v>449.63</v>
      </c>
      <c r="I15" s="22">
        <f>I16+I17</f>
        <v>7368.11</v>
      </c>
      <c r="J15" s="18">
        <v>0</v>
      </c>
      <c r="K15" s="18">
        <v>0</v>
      </c>
      <c r="L15" s="18">
        <v>0</v>
      </c>
      <c r="M15" s="18">
        <f t="shared" si="2"/>
        <v>3458.490000000001</v>
      </c>
      <c r="N15" s="18">
        <f t="shared" si="3"/>
        <v>3.3100000000000023</v>
      </c>
      <c r="O15" s="18">
        <f t="shared" si="4"/>
        <v>0</v>
      </c>
      <c r="P15" s="19">
        <f t="shared" si="5"/>
        <v>3455.180000000001</v>
      </c>
    </row>
    <row r="16" spans="1:16" ht="19.5" customHeight="1">
      <c r="A16" s="21" t="s">
        <v>25</v>
      </c>
      <c r="B16" s="18">
        <f t="shared" si="1"/>
        <v>1858.03</v>
      </c>
      <c r="C16" s="18">
        <v>388.89</v>
      </c>
      <c r="D16" s="18">
        <v>449.63</v>
      </c>
      <c r="E16" s="18">
        <v>1019.51</v>
      </c>
      <c r="F16" s="22">
        <f>SUM(G16:I16)</f>
        <v>1654.54</v>
      </c>
      <c r="G16" s="22">
        <v>385.58</v>
      </c>
      <c r="H16" s="18">
        <v>449.63</v>
      </c>
      <c r="I16" s="22">
        <v>819.33</v>
      </c>
      <c r="J16" s="18">
        <v>0</v>
      </c>
      <c r="K16" s="18">
        <v>0</v>
      </c>
      <c r="L16" s="18">
        <v>0</v>
      </c>
      <c r="M16" s="18">
        <f t="shared" si="2"/>
        <v>203.48999999999995</v>
      </c>
      <c r="N16" s="18">
        <f t="shared" si="3"/>
        <v>3.3100000000000023</v>
      </c>
      <c r="O16" s="18">
        <f t="shared" si="4"/>
        <v>0</v>
      </c>
      <c r="P16" s="19">
        <f t="shared" si="5"/>
        <v>200.17999999999995</v>
      </c>
    </row>
    <row r="17" spans="1:16" ht="19.5" customHeight="1">
      <c r="A17" s="21" t="s">
        <v>26</v>
      </c>
      <c r="B17" s="18">
        <f t="shared" si="1"/>
        <v>9803.78</v>
      </c>
      <c r="C17" s="18">
        <v>0</v>
      </c>
      <c r="D17" s="18">
        <v>0</v>
      </c>
      <c r="E17" s="18">
        <v>9803.78</v>
      </c>
      <c r="F17" s="22">
        <f>SUM(G17:I17)</f>
        <v>6548.78</v>
      </c>
      <c r="G17" s="22">
        <v>0</v>
      </c>
      <c r="H17" s="22">
        <v>0</v>
      </c>
      <c r="I17" s="22">
        <f>6938.58+L17</f>
        <v>6548.78</v>
      </c>
      <c r="J17" s="18">
        <v>0</v>
      </c>
      <c r="K17" s="18">
        <v>0</v>
      </c>
      <c r="L17" s="18">
        <v>-389.8</v>
      </c>
      <c r="M17" s="18">
        <f t="shared" si="2"/>
        <v>3255.000000000001</v>
      </c>
      <c r="N17" s="18">
        <f t="shared" si="3"/>
        <v>0</v>
      </c>
      <c r="O17" s="18">
        <f t="shared" si="4"/>
        <v>0</v>
      </c>
      <c r="P17" s="19">
        <f t="shared" si="5"/>
        <v>3255.000000000001</v>
      </c>
    </row>
    <row r="18" spans="1:16" ht="19.5" customHeight="1">
      <c r="A18" s="17" t="s">
        <v>27</v>
      </c>
      <c r="B18" s="18">
        <f t="shared" si="1"/>
        <v>21700</v>
      </c>
      <c r="C18" s="18">
        <v>0</v>
      </c>
      <c r="D18" s="18">
        <v>0</v>
      </c>
      <c r="E18" s="18">
        <v>21700</v>
      </c>
      <c r="F18" s="18">
        <v>1700</v>
      </c>
      <c r="G18" s="22">
        <v>0</v>
      </c>
      <c r="H18" s="22">
        <v>0</v>
      </c>
      <c r="I18" s="18">
        <v>1700</v>
      </c>
      <c r="J18" s="18">
        <v>0</v>
      </c>
      <c r="K18" s="18">
        <v>0</v>
      </c>
      <c r="L18" s="18">
        <v>0</v>
      </c>
      <c r="M18" s="18">
        <f t="shared" si="2"/>
        <v>20000</v>
      </c>
      <c r="N18" s="18">
        <f t="shared" si="3"/>
        <v>0</v>
      </c>
      <c r="O18" s="18">
        <f t="shared" si="4"/>
        <v>0</v>
      </c>
      <c r="P18" s="19">
        <f t="shared" si="5"/>
        <v>20000</v>
      </c>
    </row>
    <row r="19" spans="1:16" ht="19.5" customHeight="1">
      <c r="A19" s="20" t="s">
        <v>24</v>
      </c>
      <c r="B19" s="18">
        <f t="shared" si="1"/>
        <v>21700</v>
      </c>
      <c r="C19" s="18">
        <v>0</v>
      </c>
      <c r="D19" s="18">
        <v>0</v>
      </c>
      <c r="E19" s="18">
        <v>21700</v>
      </c>
      <c r="F19" s="18">
        <v>1700</v>
      </c>
      <c r="G19" s="22">
        <v>0</v>
      </c>
      <c r="H19" s="22">
        <v>0</v>
      </c>
      <c r="I19" s="18">
        <v>1700</v>
      </c>
      <c r="J19" s="18">
        <v>0</v>
      </c>
      <c r="K19" s="18">
        <v>0</v>
      </c>
      <c r="L19" s="18">
        <v>0</v>
      </c>
      <c r="M19" s="18">
        <f t="shared" si="2"/>
        <v>20000</v>
      </c>
      <c r="N19" s="18">
        <f t="shared" si="3"/>
        <v>0</v>
      </c>
      <c r="O19" s="18">
        <f t="shared" si="4"/>
        <v>0</v>
      </c>
      <c r="P19" s="19">
        <f t="shared" si="5"/>
        <v>20000</v>
      </c>
    </row>
    <row r="20" spans="1:16" ht="19.5" customHeight="1" thickBot="1">
      <c r="A20" s="23" t="s">
        <v>28</v>
      </c>
      <c r="B20" s="24">
        <f t="shared" si="1"/>
        <v>21700</v>
      </c>
      <c r="C20" s="24">
        <v>0</v>
      </c>
      <c r="D20" s="24">
        <v>0</v>
      </c>
      <c r="E20" s="24">
        <v>21700</v>
      </c>
      <c r="F20" s="24">
        <v>1700</v>
      </c>
      <c r="G20" s="25">
        <v>0</v>
      </c>
      <c r="H20" s="25">
        <v>0</v>
      </c>
      <c r="I20" s="24">
        <v>1700</v>
      </c>
      <c r="J20" s="24">
        <v>0</v>
      </c>
      <c r="K20" s="24">
        <v>0</v>
      </c>
      <c r="L20" s="24">
        <v>0</v>
      </c>
      <c r="M20" s="24">
        <f t="shared" si="2"/>
        <v>20000</v>
      </c>
      <c r="N20" s="24">
        <f t="shared" si="3"/>
        <v>0</v>
      </c>
      <c r="O20" s="24">
        <f t="shared" si="4"/>
        <v>0</v>
      </c>
      <c r="P20" s="26">
        <f t="shared" si="5"/>
        <v>20000</v>
      </c>
    </row>
    <row r="21" spans="1:16" ht="30" customHeight="1">
      <c r="A21" s="27" t="s">
        <v>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="28" customFormat="1" ht="12"/>
    <row r="23" s="28" customFormat="1" ht="12"/>
    <row r="24" s="28" customFormat="1" ht="12"/>
    <row r="25" s="28" customFormat="1" ht="12"/>
    <row r="26" s="28" customFormat="1" ht="12"/>
    <row r="27" s="28" customFormat="1" ht="12"/>
  </sheetData>
  <sheetProtection/>
  <mergeCells count="20">
    <mergeCell ref="A2:P2"/>
    <mergeCell ref="A3:P3"/>
    <mergeCell ref="A4:A7"/>
    <mergeCell ref="B4:E4"/>
    <mergeCell ref="M4:P4"/>
    <mergeCell ref="B5:B7"/>
    <mergeCell ref="F5:I5"/>
    <mergeCell ref="E5:E7"/>
    <mergeCell ref="I6:I7"/>
    <mergeCell ref="C5:D6"/>
    <mergeCell ref="A21:P21"/>
    <mergeCell ref="F4:L4"/>
    <mergeCell ref="F6:F7"/>
    <mergeCell ref="G6:H6"/>
    <mergeCell ref="P5:P7"/>
    <mergeCell ref="J6:K6"/>
    <mergeCell ref="L6:L7"/>
    <mergeCell ref="J5:L5"/>
    <mergeCell ref="N5:O6"/>
    <mergeCell ref="M5:M7"/>
  </mergeCells>
  <printOptions horizontalCentered="1"/>
  <pageMargins left="0.7874015748031497" right="0.5511811023622047" top="0.7874015748031497" bottom="0.3937007874015748" header="0.5511811023622047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2011-06-26T11:36:27Z</dcterms:created>
  <dcterms:modified xsi:type="dcterms:W3CDTF">2011-06-26T11:36:53Z</dcterms:modified>
  <cp:category/>
  <cp:version/>
  <cp:contentType/>
  <cp:contentStatus/>
</cp:coreProperties>
</file>